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Референсы" sheetId="1" r:id="rId4"/>
    <sheet state="visible" name="Код-Число" sheetId="2" r:id="rId5"/>
    <sheet state="visible" name="Число-код" sheetId="3" r:id="rId6"/>
  </sheets>
  <definedNames/>
  <calcPr/>
</workbook>
</file>

<file path=xl/sharedStrings.xml><?xml version="1.0" encoding="utf-8"?>
<sst xmlns="http://schemas.openxmlformats.org/spreadsheetml/2006/main" count="20" uniqueCount="20">
  <si>
    <t>ABoA</t>
  </si>
  <si>
    <t>https://kassa.komtet.ru/blog/novye-rekvizity-ffd-105</t>
  </si>
  <si>
    <t>https://xn--80ajghhoc2aj1c8b.xn--p1ai/upload/iblock/1cd/Algoritm_zapisi_tega_1162_tabachnoy_produktsii.pdf</t>
  </si>
  <si>
    <t>https://ofd.ru/baza-znaniy/markirovka/chto-takoe-markirovka/chto-dolzhno-soderzhatsya-v-tege-1162-i-kak</t>
  </si>
  <si>
    <t>https://xn--80ajghhoc2aj1c8b.xn--p1ai/upload/iblock/bce/formirovanie-tega-1162-na-KKT.pdf</t>
  </si>
  <si>
    <t>https://docs.google.com/document/d/1m3gHyKvM0gBMPgpzG-1cFsfVDnecouCtzQBJVDooGuM/edit#</t>
  </si>
  <si>
    <t>https://docs.google.com/document/d/1dzsRZXUXpqaTrRGtt58Tg7oRB69hwZ8NFzwmkri3e5w/edit</t>
  </si>
  <si>
    <t>https://infostart.ru/1c/articles/1247366/</t>
  </si>
  <si>
    <t>ABCDEFGHIJKLMNOPQRSTUVWXYZabcdefghijklmnopqrstuvwxyz0123456789!"%&amp;'*+-./_,:;=&lt;&gt;?</t>
  </si>
  <si>
    <t>AEQU</t>
  </si>
  <si>
    <t>МРЦ, руб</t>
  </si>
  <si>
    <t>МРЦ, коп</t>
  </si>
  <si>
    <t>Код1</t>
  </si>
  <si>
    <t>Код2</t>
  </si>
  <si>
    <t>Код3</t>
  </si>
  <si>
    <t>Код4</t>
  </si>
  <si>
    <t>Сим1</t>
  </si>
  <si>
    <t>Сим2</t>
  </si>
  <si>
    <t>Сим3</t>
  </si>
  <si>
    <t>Сим4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</si>
</sst>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color rgb="FF000000"/>
      <name val="Calibri"/>
      <scheme val="minor"/>
    </font>
    <font>
      <u/>
      <color rgb="FF0563C1"/>
    </font>
    <font>
      <u/>
      <color rgb="FF1155CC"/>
    </font>
    <font>
      <u/>
      <color rgb="FF0000FF"/>
    </font>
    <font>
      <color theme="1"/>
      <name val="Calibri"/>
      <scheme val="minor"/>
    </font>
    <font>
      <sz val="11.0"/>
      <color rgb="FF000000"/>
      <name val="Calibri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14">
    <border/>
    <border>
      <left/>
      <right/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5" numFmtId="0" xfId="0" applyFont="1"/>
    <xf borderId="1" fillId="2" fontId="6" numFmtId="0" xfId="0" applyAlignment="1" applyBorder="1" applyFill="1" applyFont="1">
      <alignment readingOrder="0"/>
    </xf>
    <xf borderId="1" fillId="2" fontId="0" numFmtId="4" xfId="0" applyBorder="1" applyFont="1" applyNumberFormat="1"/>
    <xf borderId="2" fillId="0" fontId="0" numFmtId="0" xfId="0" applyBorder="1" applyFont="1"/>
    <xf borderId="3" fillId="0" fontId="0" numFmtId="0" xfId="0" applyBorder="1" applyFont="1"/>
    <xf borderId="2" fillId="0" fontId="0" numFmtId="0" xfId="0" applyAlignment="1" applyBorder="1" applyFont="1">
      <alignment horizontal="center"/>
    </xf>
    <xf borderId="4" fillId="0" fontId="0" numFmtId="0" xfId="0" applyAlignment="1" applyBorder="1" applyFont="1">
      <alignment horizontal="center"/>
    </xf>
    <xf borderId="3" fillId="0" fontId="0" numFmtId="0" xfId="0" applyAlignment="1" applyBorder="1" applyFont="1">
      <alignment horizontal="center"/>
    </xf>
    <xf borderId="5" fillId="0" fontId="0" numFmtId="0" xfId="0" applyBorder="1" applyFont="1"/>
    <xf borderId="6" fillId="0" fontId="0" numFmtId="3" xfId="0" applyBorder="1" applyFont="1" applyNumberFormat="1"/>
    <xf borderId="5" fillId="0" fontId="0" numFmtId="0" xfId="0" applyAlignment="1" applyBorder="1" applyFont="1">
      <alignment horizontal="center"/>
    </xf>
    <xf borderId="7" fillId="0" fontId="0" numFmtId="0" xfId="0" applyAlignment="1" applyBorder="1" applyFont="1">
      <alignment horizontal="center"/>
    </xf>
    <xf borderId="6" fillId="0" fontId="0" numFmtId="3" xfId="0" applyAlignment="1" applyBorder="1" applyFont="1" applyNumberFormat="1">
      <alignment horizontal="center"/>
    </xf>
    <xf borderId="6" fillId="0" fontId="0" numFmtId="0" xfId="0" applyAlignment="1" applyBorder="1" applyFont="1">
      <alignment horizontal="center"/>
    </xf>
    <xf borderId="8" fillId="0" fontId="0" numFmtId="0" xfId="0" applyBorder="1" applyFont="1"/>
    <xf borderId="9" fillId="0" fontId="0" numFmtId="3" xfId="0" applyBorder="1" applyFont="1" applyNumberFormat="1"/>
    <xf borderId="8" fillId="0" fontId="0" numFmtId="0" xfId="0" applyAlignment="1" applyBorder="1" applyFont="1">
      <alignment horizontal="center"/>
    </xf>
    <xf borderId="10" fillId="0" fontId="0" numFmtId="0" xfId="0" applyAlignment="1" applyBorder="1" applyFont="1">
      <alignment horizontal="center"/>
    </xf>
    <xf borderId="9" fillId="0" fontId="0" numFmtId="3" xfId="0" applyAlignment="1" applyBorder="1" applyFont="1" applyNumberFormat="1">
      <alignment horizontal="center"/>
    </xf>
    <xf borderId="9" fillId="0" fontId="0" numFmtId="0" xfId="0" applyAlignment="1" applyBorder="1" applyFont="1">
      <alignment horizontal="center"/>
    </xf>
    <xf borderId="11" fillId="0" fontId="0" numFmtId="0" xfId="0" applyBorder="1" applyFont="1"/>
    <xf borderId="12" fillId="0" fontId="0" numFmtId="3" xfId="0" applyBorder="1" applyFont="1" applyNumberFormat="1"/>
    <xf borderId="11" fillId="0" fontId="0" numFmtId="0" xfId="0" applyAlignment="1" applyBorder="1" applyFont="1">
      <alignment horizontal="center"/>
    </xf>
    <xf borderId="13" fillId="0" fontId="0" numFmtId="0" xfId="0" applyAlignment="1" applyBorder="1" applyFont="1">
      <alignment horizontal="center"/>
    </xf>
    <xf borderId="12" fillId="0" fontId="0" numFmtId="3" xfId="0" applyAlignment="1" applyBorder="1" applyFont="1" applyNumberFormat="1">
      <alignment horizontal="center"/>
    </xf>
    <xf borderId="12" fillId="0" fontId="0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kassa.komtet.ru/blog/novye-rekvizity-ffd-105" TargetMode="External"/><Relationship Id="rId2" Type="http://schemas.openxmlformats.org/officeDocument/2006/relationships/hyperlink" Target="https://xn--80ajghhoc2aj1c8b.xn--p1ai/upload/iblock/1cd/Algoritm_zapisi_tega_1162_tabachnoy_produktsii.pdf" TargetMode="External"/><Relationship Id="rId3" Type="http://schemas.openxmlformats.org/officeDocument/2006/relationships/hyperlink" Target="https://ofd.ru/baza-znaniy/markirovka/chto-takoe-markirovka/chto-dolzhno-soderzhatsya-v-tege-1162-i-kak" TargetMode="External"/><Relationship Id="rId4" Type="http://schemas.openxmlformats.org/officeDocument/2006/relationships/hyperlink" Target="https://xn--80ajghhoc2aj1c8b.xn--p1ai/upload/iblock/bce/formirovanie-tega-1162-na-KKT.pdf" TargetMode="External"/><Relationship Id="rId5" Type="http://schemas.openxmlformats.org/officeDocument/2006/relationships/hyperlink" Target="https://docs.google.com/document/d/1m3gHyKvM0gBMPgpzG-1cFsfVDnecouCtzQBJVDooGuM/edit" TargetMode="External"/><Relationship Id="rId6" Type="http://schemas.openxmlformats.org/officeDocument/2006/relationships/hyperlink" Target="https://docs.google.com/document/d/1dzsRZXUXpqaTrRGtt58Tg7oRB69hwZ8NFzwmkri3e5w/edit" TargetMode="External"/><Relationship Id="rId7" Type="http://schemas.openxmlformats.org/officeDocument/2006/relationships/hyperlink" Target="https://infostart.ru/1c/articles/1247366/" TargetMode="External"/><Relationship Id="rId8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" t="s">
        <v>0</v>
      </c>
    </row>
    <row r="2">
      <c r="A2" s="2" t="s">
        <v>1</v>
      </c>
    </row>
    <row r="3">
      <c r="A3" s="2" t="s">
        <v>2</v>
      </c>
    </row>
    <row r="4">
      <c r="A4" s="2" t="s">
        <v>3</v>
      </c>
    </row>
    <row r="5">
      <c r="A5" s="2" t="s">
        <v>4</v>
      </c>
    </row>
    <row r="6">
      <c r="A6" s="3" t="s">
        <v>5</v>
      </c>
    </row>
    <row r="7">
      <c r="A7" s="4" t="s">
        <v>6</v>
      </c>
    </row>
    <row r="8">
      <c r="A8" s="4" t="s">
        <v>7</v>
      </c>
    </row>
  </sheetData>
  <hyperlinks>
    <hyperlink r:id="rId1" ref="A2"/>
    <hyperlink r:id="rId2" ref="A3"/>
    <hyperlink r:id="rId3" ref="A4"/>
    <hyperlink r:id="rId4" ref="A5"/>
    <hyperlink r:id="rId5" ref="A6"/>
    <hyperlink r:id="rId6" ref="A7"/>
    <hyperlink r:id="rId7" ref="A8"/>
  </hyperlinks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29"/>
    <col customWidth="1" min="2" max="2" width="15.71"/>
    <col customWidth="1" min="3" max="3" width="19.14"/>
    <col customWidth="1" min="4" max="4" width="17.29"/>
    <col customWidth="1" min="5" max="5" width="12.86"/>
    <col customWidth="1" min="6" max="6" width="14.0"/>
  </cols>
  <sheetData>
    <row r="1">
      <c r="A1" s="5" t="s">
        <v>8</v>
      </c>
    </row>
    <row r="2">
      <c r="A2" s="6" t="s">
        <v>9</v>
      </c>
      <c r="B2" s="5" t="str">
        <f>LEFT(A2)</f>
        <v>A</v>
      </c>
      <c r="C2" s="5" t="str">
        <f>LEFT(RIGHT(A2,3))</f>
        <v>E</v>
      </c>
      <c r="D2" s="5" t="str">
        <f>LEFT(RIGHT(A2,2))</f>
        <v>Q</v>
      </c>
      <c r="E2" s="5" t="str">
        <f>RIGHT(A2,1)</f>
        <v>U</v>
      </c>
    </row>
    <row r="3">
      <c r="B3" s="5">
        <f t="shared" ref="B3:E3" si="1">FIND(B2,$A$1)-1</f>
        <v>0</v>
      </c>
      <c r="C3" s="5">
        <f t="shared" si="1"/>
        <v>4</v>
      </c>
      <c r="D3" s="5">
        <f t="shared" si="1"/>
        <v>16</v>
      </c>
      <c r="E3" s="5">
        <f t="shared" si="1"/>
        <v>20</v>
      </c>
    </row>
    <row r="4">
      <c r="B4" s="5">
        <f>80^3*B3</f>
        <v>0</v>
      </c>
      <c r="C4" s="5">
        <f>80^2*C3</f>
        <v>25600</v>
      </c>
      <c r="D4" s="5">
        <f>80^1*D3</f>
        <v>1280</v>
      </c>
      <c r="E4" s="5">
        <f>80^0*E3</f>
        <v>20</v>
      </c>
      <c r="F4" s="5">
        <f>SUM(B4:E4)</f>
        <v>26900</v>
      </c>
    </row>
    <row r="5">
      <c r="F5" s="7">
        <f>F4/100</f>
        <v>269</v>
      </c>
    </row>
  </sheetData>
  <mergeCells count="1">
    <mergeCell ref="A1:F1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8" t="s">
        <v>10</v>
      </c>
      <c r="B1" s="9" t="s">
        <v>11</v>
      </c>
      <c r="C1" s="10" t="s">
        <v>12</v>
      </c>
      <c r="D1" s="11" t="s">
        <v>13</v>
      </c>
      <c r="E1" s="11" t="s">
        <v>14</v>
      </c>
      <c r="F1" s="12" t="s">
        <v>15</v>
      </c>
      <c r="G1" s="10" t="s">
        <v>16</v>
      </c>
      <c r="H1" s="11" t="s">
        <v>17</v>
      </c>
      <c r="I1" s="11" t="s">
        <v>18</v>
      </c>
      <c r="J1" s="12" t="s">
        <v>19</v>
      </c>
    </row>
    <row r="2">
      <c r="A2" s="13">
        <v>0.0</v>
      </c>
      <c r="B2" s="14">
        <f t="shared" ref="B2:B62" si="1">A2*100</f>
        <v>0</v>
      </c>
      <c r="C2" s="15">
        <f t="shared" ref="C2:C62" si="2">MOD(INT(B2/80^3),80)</f>
        <v>0</v>
      </c>
      <c r="D2" s="16">
        <f t="shared" ref="D2:D62" si="3">MOD(INT(B2/80^2),80)</f>
        <v>0</v>
      </c>
      <c r="E2" s="16">
        <f t="shared" ref="E2:E62" si="4">MOD(INT(B2/80^1),80)</f>
        <v>0</v>
      </c>
      <c r="F2" s="17">
        <f t="shared" ref="F2:F62" si="5">MOD(B2,80^1)</f>
        <v>0</v>
      </c>
      <c r="G2" s="15" t="str">
        <f>LEFT(RIGHT('Код-Число'!$A$1,LEN('Код-Число'!$A$1)-C2))</f>
        <v>A</v>
      </c>
      <c r="H2" s="16" t="str">
        <f>LEFT(RIGHT('Код-Число'!$A$1,LEN('Код-Число'!$A$1)-D2))</f>
        <v>A</v>
      </c>
      <c r="I2" s="16" t="str">
        <f>LEFT(RIGHT('Код-Число'!$A$1,LEN('Код-Число'!$A$1)-E2))</f>
        <v>A</v>
      </c>
      <c r="J2" s="18" t="str">
        <f>LEFT(RIGHT('Код-Число'!$A$1,LEN('Код-Число'!$A$1)-F2))</f>
        <v>A</v>
      </c>
    </row>
    <row r="3">
      <c r="A3" s="19">
        <v>5.0</v>
      </c>
      <c r="B3" s="20">
        <f t="shared" si="1"/>
        <v>500</v>
      </c>
      <c r="C3" s="21">
        <f t="shared" si="2"/>
        <v>0</v>
      </c>
      <c r="D3" s="22">
        <f t="shared" si="3"/>
        <v>0</v>
      </c>
      <c r="E3" s="22">
        <f t="shared" si="4"/>
        <v>6</v>
      </c>
      <c r="F3" s="23">
        <f t="shared" si="5"/>
        <v>20</v>
      </c>
      <c r="G3" s="21" t="str">
        <f>LEFT(RIGHT('Код-Число'!$A$1,LEN('Код-Число'!$A$1)-C3))</f>
        <v>A</v>
      </c>
      <c r="H3" s="22" t="str">
        <f>LEFT(RIGHT('Код-Число'!$A$1,LEN('Код-Число'!$A$1)-D3))</f>
        <v>A</v>
      </c>
      <c r="I3" s="22" t="str">
        <f>LEFT(RIGHT('Код-Число'!$A$1,LEN('Код-Число'!$A$1)-E3))</f>
        <v>G</v>
      </c>
      <c r="J3" s="24" t="str">
        <f>LEFT(RIGHT('Код-Число'!$A$1,LEN('Код-Число'!$A$1)-F3))</f>
        <v>U</v>
      </c>
    </row>
    <row r="4">
      <c r="A4" s="19">
        <v>10.0</v>
      </c>
      <c r="B4" s="20">
        <f t="shared" si="1"/>
        <v>1000</v>
      </c>
      <c r="C4" s="21">
        <f t="shared" si="2"/>
        <v>0</v>
      </c>
      <c r="D4" s="22">
        <f t="shared" si="3"/>
        <v>0</v>
      </c>
      <c r="E4" s="22">
        <f t="shared" si="4"/>
        <v>12</v>
      </c>
      <c r="F4" s="23">
        <f t="shared" si="5"/>
        <v>40</v>
      </c>
      <c r="G4" s="21" t="str">
        <f>LEFT(RIGHT('Код-Число'!$A$1,LEN('Код-Число'!$A$1)-C4))</f>
        <v>A</v>
      </c>
      <c r="H4" s="22" t="str">
        <f>LEFT(RIGHT('Код-Число'!$A$1,LEN('Код-Число'!$A$1)-D4))</f>
        <v>A</v>
      </c>
      <c r="I4" s="22" t="str">
        <f>LEFT(RIGHT('Код-Число'!$A$1,LEN('Код-Число'!$A$1)-E4))</f>
        <v>M</v>
      </c>
      <c r="J4" s="24" t="str">
        <f>LEFT(RIGHT('Код-Число'!$A$1,LEN('Код-Число'!$A$1)-F4))</f>
        <v>o</v>
      </c>
    </row>
    <row r="5">
      <c r="A5" s="19">
        <v>15.0</v>
      </c>
      <c r="B5" s="20">
        <f t="shared" si="1"/>
        <v>1500</v>
      </c>
      <c r="C5" s="21">
        <f t="shared" si="2"/>
        <v>0</v>
      </c>
      <c r="D5" s="22">
        <f t="shared" si="3"/>
        <v>0</v>
      </c>
      <c r="E5" s="22">
        <f t="shared" si="4"/>
        <v>18</v>
      </c>
      <c r="F5" s="23">
        <f t="shared" si="5"/>
        <v>60</v>
      </c>
      <c r="G5" s="21" t="str">
        <f>LEFT(RIGHT('Код-Число'!$A$1,LEN('Код-Число'!$A$1)-C5))</f>
        <v>A</v>
      </c>
      <c r="H5" s="22" t="str">
        <f>LEFT(RIGHT('Код-Число'!$A$1,LEN('Код-Число'!$A$1)-D5))</f>
        <v>A</v>
      </c>
      <c r="I5" s="22" t="str">
        <f>LEFT(RIGHT('Код-Число'!$A$1,LEN('Код-Число'!$A$1)-E5))</f>
        <v>S</v>
      </c>
      <c r="J5" s="24" t="str">
        <f>LEFT(RIGHT('Код-Число'!$A$1,LEN('Код-Число'!$A$1)-F5))</f>
        <v>8</v>
      </c>
    </row>
    <row r="6">
      <c r="A6" s="19">
        <v>20.0</v>
      </c>
      <c r="B6" s="20">
        <f t="shared" si="1"/>
        <v>2000</v>
      </c>
      <c r="C6" s="21">
        <f t="shared" si="2"/>
        <v>0</v>
      </c>
      <c r="D6" s="22">
        <f t="shared" si="3"/>
        <v>0</v>
      </c>
      <c r="E6" s="22">
        <f t="shared" si="4"/>
        <v>25</v>
      </c>
      <c r="F6" s="23">
        <f t="shared" si="5"/>
        <v>0</v>
      </c>
      <c r="G6" s="21" t="str">
        <f>LEFT(RIGHT('Код-Число'!$A$1,LEN('Код-Число'!$A$1)-C6))</f>
        <v>A</v>
      </c>
      <c r="H6" s="22" t="str">
        <f>LEFT(RIGHT('Код-Число'!$A$1,LEN('Код-Число'!$A$1)-D6))</f>
        <v>A</v>
      </c>
      <c r="I6" s="22" t="str">
        <f>LEFT(RIGHT('Код-Число'!$A$1,LEN('Код-Число'!$A$1)-E6))</f>
        <v>Z</v>
      </c>
      <c r="J6" s="24" t="str">
        <f>LEFT(RIGHT('Код-Число'!$A$1,LEN('Код-Число'!$A$1)-F6))</f>
        <v>A</v>
      </c>
    </row>
    <row r="7">
      <c r="A7" s="19">
        <v>25.0</v>
      </c>
      <c r="B7" s="20">
        <f t="shared" si="1"/>
        <v>2500</v>
      </c>
      <c r="C7" s="21">
        <f t="shared" si="2"/>
        <v>0</v>
      </c>
      <c r="D7" s="22">
        <f t="shared" si="3"/>
        <v>0</v>
      </c>
      <c r="E7" s="22">
        <f t="shared" si="4"/>
        <v>31</v>
      </c>
      <c r="F7" s="23">
        <f t="shared" si="5"/>
        <v>20</v>
      </c>
      <c r="G7" s="21" t="str">
        <f>LEFT(RIGHT('Код-Число'!$A$1,LEN('Код-Число'!$A$1)-C7))</f>
        <v>A</v>
      </c>
      <c r="H7" s="22" t="str">
        <f>LEFT(RIGHT('Код-Число'!$A$1,LEN('Код-Число'!$A$1)-D7))</f>
        <v>A</v>
      </c>
      <c r="I7" s="22" t="str">
        <f>LEFT(RIGHT('Код-Число'!$A$1,LEN('Код-Число'!$A$1)-E7))</f>
        <v>f</v>
      </c>
      <c r="J7" s="24" t="str">
        <f>LEFT(RIGHT('Код-Число'!$A$1,LEN('Код-Число'!$A$1)-F7))</f>
        <v>U</v>
      </c>
    </row>
    <row r="8">
      <c r="A8" s="19">
        <v>30.0</v>
      </c>
      <c r="B8" s="20">
        <f t="shared" si="1"/>
        <v>3000</v>
      </c>
      <c r="C8" s="21">
        <f t="shared" si="2"/>
        <v>0</v>
      </c>
      <c r="D8" s="22">
        <f t="shared" si="3"/>
        <v>0</v>
      </c>
      <c r="E8" s="22">
        <f t="shared" si="4"/>
        <v>37</v>
      </c>
      <c r="F8" s="23">
        <f t="shared" si="5"/>
        <v>40</v>
      </c>
      <c r="G8" s="21" t="str">
        <f>LEFT(RIGHT('Код-Число'!$A$1,LEN('Код-Число'!$A$1)-C8))</f>
        <v>A</v>
      </c>
      <c r="H8" s="22" t="str">
        <f>LEFT(RIGHT('Код-Число'!$A$1,LEN('Код-Число'!$A$1)-D8))</f>
        <v>A</v>
      </c>
      <c r="I8" s="22" t="str">
        <f>LEFT(RIGHT('Код-Число'!$A$1,LEN('Код-Число'!$A$1)-E8))</f>
        <v>l</v>
      </c>
      <c r="J8" s="24" t="str">
        <f>LEFT(RIGHT('Код-Число'!$A$1,LEN('Код-Число'!$A$1)-F8))</f>
        <v>o</v>
      </c>
    </row>
    <row r="9">
      <c r="A9" s="19">
        <v>35.0</v>
      </c>
      <c r="B9" s="20">
        <f t="shared" si="1"/>
        <v>3500</v>
      </c>
      <c r="C9" s="21">
        <f t="shared" si="2"/>
        <v>0</v>
      </c>
      <c r="D9" s="22">
        <f t="shared" si="3"/>
        <v>0</v>
      </c>
      <c r="E9" s="22">
        <f t="shared" si="4"/>
        <v>43</v>
      </c>
      <c r="F9" s="23">
        <f t="shared" si="5"/>
        <v>60</v>
      </c>
      <c r="G9" s="21" t="str">
        <f>LEFT(RIGHT('Код-Число'!$A$1,LEN('Код-Число'!$A$1)-C9))</f>
        <v>A</v>
      </c>
      <c r="H9" s="22" t="str">
        <f>LEFT(RIGHT('Код-Число'!$A$1,LEN('Код-Число'!$A$1)-D9))</f>
        <v>A</v>
      </c>
      <c r="I9" s="22" t="str">
        <f>LEFT(RIGHT('Код-Число'!$A$1,LEN('Код-Число'!$A$1)-E9))</f>
        <v>r</v>
      </c>
      <c r="J9" s="24" t="str">
        <f>LEFT(RIGHT('Код-Число'!$A$1,LEN('Код-Число'!$A$1)-F9))</f>
        <v>8</v>
      </c>
    </row>
    <row r="10">
      <c r="A10" s="19">
        <v>40.0</v>
      </c>
      <c r="B10" s="20">
        <f t="shared" si="1"/>
        <v>4000</v>
      </c>
      <c r="C10" s="21">
        <f t="shared" si="2"/>
        <v>0</v>
      </c>
      <c r="D10" s="22">
        <f t="shared" si="3"/>
        <v>0</v>
      </c>
      <c r="E10" s="22">
        <f t="shared" si="4"/>
        <v>50</v>
      </c>
      <c r="F10" s="23">
        <f t="shared" si="5"/>
        <v>0</v>
      </c>
      <c r="G10" s="21" t="str">
        <f>LEFT(RIGHT('Код-Число'!$A$1,LEN('Код-Число'!$A$1)-C10))</f>
        <v>A</v>
      </c>
      <c r="H10" s="22" t="str">
        <f>LEFT(RIGHT('Код-Число'!$A$1,LEN('Код-Число'!$A$1)-D10))</f>
        <v>A</v>
      </c>
      <c r="I10" s="22" t="str">
        <f>LEFT(RIGHT('Код-Число'!$A$1,LEN('Код-Число'!$A$1)-E10))</f>
        <v>y</v>
      </c>
      <c r="J10" s="24" t="str">
        <f>LEFT(RIGHT('Код-Число'!$A$1,LEN('Код-Число'!$A$1)-F10))</f>
        <v>A</v>
      </c>
    </row>
    <row r="11">
      <c r="A11" s="19">
        <v>45.0</v>
      </c>
      <c r="B11" s="20">
        <f t="shared" si="1"/>
        <v>4500</v>
      </c>
      <c r="C11" s="21">
        <f t="shared" si="2"/>
        <v>0</v>
      </c>
      <c r="D11" s="22">
        <f t="shared" si="3"/>
        <v>0</v>
      </c>
      <c r="E11" s="22">
        <f t="shared" si="4"/>
        <v>56</v>
      </c>
      <c r="F11" s="23">
        <f t="shared" si="5"/>
        <v>20</v>
      </c>
      <c r="G11" s="21" t="str">
        <f>LEFT(RIGHT('Код-Число'!$A$1,LEN('Код-Число'!$A$1)-C11))</f>
        <v>A</v>
      </c>
      <c r="H11" s="22" t="str">
        <f>LEFT(RIGHT('Код-Число'!$A$1,LEN('Код-Число'!$A$1)-D11))</f>
        <v>A</v>
      </c>
      <c r="I11" s="22" t="str">
        <f>LEFT(RIGHT('Код-Число'!$A$1,LEN('Код-Число'!$A$1)-E11))</f>
        <v>4</v>
      </c>
      <c r="J11" s="24" t="str">
        <f>LEFT(RIGHT('Код-Число'!$A$1,LEN('Код-Число'!$A$1)-F11))</f>
        <v>U</v>
      </c>
    </row>
    <row r="12">
      <c r="A12" s="19">
        <v>50.0</v>
      </c>
      <c r="B12" s="20">
        <f t="shared" si="1"/>
        <v>5000</v>
      </c>
      <c r="C12" s="21">
        <f t="shared" si="2"/>
        <v>0</v>
      </c>
      <c r="D12" s="22">
        <f t="shared" si="3"/>
        <v>0</v>
      </c>
      <c r="E12" s="22">
        <f t="shared" si="4"/>
        <v>62</v>
      </c>
      <c r="F12" s="23">
        <f t="shared" si="5"/>
        <v>40</v>
      </c>
      <c r="G12" s="21" t="str">
        <f>LEFT(RIGHT('Код-Число'!$A$1,LEN('Код-Число'!$A$1)-C12))</f>
        <v>A</v>
      </c>
      <c r="H12" s="22" t="str">
        <f>LEFT(RIGHT('Код-Число'!$A$1,LEN('Код-Число'!$A$1)-D12))</f>
        <v>A</v>
      </c>
      <c r="I12" s="22" t="str">
        <f>LEFT(RIGHT('Код-Число'!$A$1,LEN('Код-Число'!$A$1)-E12))</f>
        <v>!</v>
      </c>
      <c r="J12" s="24" t="str">
        <f>LEFT(RIGHT('Код-Число'!$A$1,LEN('Код-Число'!$A$1)-F12))</f>
        <v>o</v>
      </c>
    </row>
    <row r="13">
      <c r="A13" s="19">
        <v>55.0</v>
      </c>
      <c r="B13" s="20">
        <f t="shared" si="1"/>
        <v>5500</v>
      </c>
      <c r="C13" s="21">
        <f t="shared" si="2"/>
        <v>0</v>
      </c>
      <c r="D13" s="22">
        <f t="shared" si="3"/>
        <v>0</v>
      </c>
      <c r="E13" s="22">
        <f t="shared" si="4"/>
        <v>68</v>
      </c>
      <c r="F13" s="23">
        <f t="shared" si="5"/>
        <v>60</v>
      </c>
      <c r="G13" s="21" t="str">
        <f>LEFT(RIGHT('Код-Число'!$A$1,LEN('Код-Число'!$A$1)-C13))</f>
        <v>A</v>
      </c>
      <c r="H13" s="22" t="str">
        <f>LEFT(RIGHT('Код-Число'!$A$1,LEN('Код-Число'!$A$1)-D13))</f>
        <v>A</v>
      </c>
      <c r="I13" s="22" t="str">
        <f>LEFT(RIGHT('Код-Число'!$A$1,LEN('Код-Число'!$A$1)-E13))</f>
        <v>+</v>
      </c>
      <c r="J13" s="24" t="str">
        <f>LEFT(RIGHT('Код-Число'!$A$1,LEN('Код-Число'!$A$1)-F13))</f>
        <v>8</v>
      </c>
    </row>
    <row r="14">
      <c r="A14" s="19">
        <v>60.0</v>
      </c>
      <c r="B14" s="20">
        <f t="shared" si="1"/>
        <v>6000</v>
      </c>
      <c r="C14" s="21">
        <f t="shared" si="2"/>
        <v>0</v>
      </c>
      <c r="D14" s="22">
        <f t="shared" si="3"/>
        <v>0</v>
      </c>
      <c r="E14" s="22">
        <f t="shared" si="4"/>
        <v>75</v>
      </c>
      <c r="F14" s="23">
        <f t="shared" si="5"/>
        <v>0</v>
      </c>
      <c r="G14" s="21" t="str">
        <f>LEFT(RIGHT('Код-Число'!$A$1,LEN('Код-Число'!$A$1)-C14))</f>
        <v>A</v>
      </c>
      <c r="H14" s="22" t="str">
        <f>LEFT(RIGHT('Код-Число'!$A$1,LEN('Код-Число'!$A$1)-D14))</f>
        <v>A</v>
      </c>
      <c r="I14" s="22" t="str">
        <f>LEFT(RIGHT('Код-Число'!$A$1,LEN('Код-Число'!$A$1)-E14))</f>
        <v>;</v>
      </c>
      <c r="J14" s="24" t="str">
        <f>LEFT(RIGHT('Код-Число'!$A$1,LEN('Код-Число'!$A$1)-F14))</f>
        <v>A</v>
      </c>
    </row>
    <row r="15">
      <c r="A15" s="19">
        <v>65.0</v>
      </c>
      <c r="B15" s="20">
        <f t="shared" si="1"/>
        <v>6500</v>
      </c>
      <c r="C15" s="21">
        <f t="shared" si="2"/>
        <v>0</v>
      </c>
      <c r="D15" s="22">
        <f t="shared" si="3"/>
        <v>1</v>
      </c>
      <c r="E15" s="22">
        <f t="shared" si="4"/>
        <v>1</v>
      </c>
      <c r="F15" s="23">
        <f t="shared" si="5"/>
        <v>20</v>
      </c>
      <c r="G15" s="21" t="str">
        <f>LEFT(RIGHT('Код-Число'!$A$1,LEN('Код-Число'!$A$1)-C15))</f>
        <v>A</v>
      </c>
      <c r="H15" s="22" t="str">
        <f>LEFT(RIGHT('Код-Число'!$A$1,LEN('Код-Число'!$A$1)-D15))</f>
        <v>B</v>
      </c>
      <c r="I15" s="22" t="str">
        <f>LEFT(RIGHT('Код-Число'!$A$1,LEN('Код-Число'!$A$1)-E15))</f>
        <v>B</v>
      </c>
      <c r="J15" s="24" t="str">
        <f>LEFT(RIGHT('Код-Число'!$A$1,LEN('Код-Число'!$A$1)-F15))</f>
        <v>U</v>
      </c>
    </row>
    <row r="16">
      <c r="A16" s="19">
        <v>70.0</v>
      </c>
      <c r="B16" s="20">
        <f t="shared" si="1"/>
        <v>7000</v>
      </c>
      <c r="C16" s="21">
        <f t="shared" si="2"/>
        <v>0</v>
      </c>
      <c r="D16" s="22">
        <f t="shared" si="3"/>
        <v>1</v>
      </c>
      <c r="E16" s="22">
        <f t="shared" si="4"/>
        <v>7</v>
      </c>
      <c r="F16" s="23">
        <f t="shared" si="5"/>
        <v>40</v>
      </c>
      <c r="G16" s="21" t="str">
        <f>LEFT(RIGHT('Код-Число'!$A$1,LEN('Код-Число'!$A$1)-C16))</f>
        <v>A</v>
      </c>
      <c r="H16" s="22" t="str">
        <f>LEFT(RIGHT('Код-Число'!$A$1,LEN('Код-Число'!$A$1)-D16))</f>
        <v>B</v>
      </c>
      <c r="I16" s="22" t="str">
        <f>LEFT(RIGHT('Код-Число'!$A$1,LEN('Код-Число'!$A$1)-E16))</f>
        <v>H</v>
      </c>
      <c r="J16" s="24" t="str">
        <f>LEFT(RIGHT('Код-Число'!$A$1,LEN('Код-Число'!$A$1)-F16))</f>
        <v>o</v>
      </c>
    </row>
    <row r="17">
      <c r="A17" s="19">
        <v>75.0</v>
      </c>
      <c r="B17" s="20">
        <f t="shared" si="1"/>
        <v>7500</v>
      </c>
      <c r="C17" s="21">
        <f t="shared" si="2"/>
        <v>0</v>
      </c>
      <c r="D17" s="22">
        <f t="shared" si="3"/>
        <v>1</v>
      </c>
      <c r="E17" s="22">
        <f t="shared" si="4"/>
        <v>13</v>
      </c>
      <c r="F17" s="23">
        <f t="shared" si="5"/>
        <v>60</v>
      </c>
      <c r="G17" s="21" t="str">
        <f>LEFT(RIGHT('Код-Число'!$A$1,LEN('Код-Число'!$A$1)-C17))</f>
        <v>A</v>
      </c>
      <c r="H17" s="22" t="str">
        <f>LEFT(RIGHT('Код-Число'!$A$1,LEN('Код-Число'!$A$1)-D17))</f>
        <v>B</v>
      </c>
      <c r="I17" s="22" t="str">
        <f>LEFT(RIGHT('Код-Число'!$A$1,LEN('Код-Число'!$A$1)-E17))</f>
        <v>N</v>
      </c>
      <c r="J17" s="24" t="str">
        <f>LEFT(RIGHT('Код-Число'!$A$1,LEN('Код-Число'!$A$1)-F17))</f>
        <v>8</v>
      </c>
    </row>
    <row r="18">
      <c r="A18" s="19">
        <v>80.0</v>
      </c>
      <c r="B18" s="20">
        <f t="shared" si="1"/>
        <v>8000</v>
      </c>
      <c r="C18" s="21">
        <f t="shared" si="2"/>
        <v>0</v>
      </c>
      <c r="D18" s="22">
        <f t="shared" si="3"/>
        <v>1</v>
      </c>
      <c r="E18" s="22">
        <f t="shared" si="4"/>
        <v>20</v>
      </c>
      <c r="F18" s="23">
        <f t="shared" si="5"/>
        <v>0</v>
      </c>
      <c r="G18" s="21" t="str">
        <f>LEFT(RIGHT('Код-Число'!$A$1,LEN('Код-Число'!$A$1)-C18))</f>
        <v>A</v>
      </c>
      <c r="H18" s="22" t="str">
        <f>LEFT(RIGHT('Код-Число'!$A$1,LEN('Код-Число'!$A$1)-D18))</f>
        <v>B</v>
      </c>
      <c r="I18" s="22" t="str">
        <f>LEFT(RIGHT('Код-Число'!$A$1,LEN('Код-Число'!$A$1)-E18))</f>
        <v>U</v>
      </c>
      <c r="J18" s="24" t="str">
        <f>LEFT(RIGHT('Код-Число'!$A$1,LEN('Код-Число'!$A$1)-F18))</f>
        <v>A</v>
      </c>
    </row>
    <row r="19">
      <c r="A19" s="19">
        <v>85.0</v>
      </c>
      <c r="B19" s="20">
        <f t="shared" si="1"/>
        <v>8500</v>
      </c>
      <c r="C19" s="21">
        <f t="shared" si="2"/>
        <v>0</v>
      </c>
      <c r="D19" s="22">
        <f t="shared" si="3"/>
        <v>1</v>
      </c>
      <c r="E19" s="22">
        <f t="shared" si="4"/>
        <v>26</v>
      </c>
      <c r="F19" s="23">
        <f t="shared" si="5"/>
        <v>20</v>
      </c>
      <c r="G19" s="21" t="str">
        <f>LEFT(RIGHT('Код-Число'!$A$1,LEN('Код-Число'!$A$1)-C19))</f>
        <v>A</v>
      </c>
      <c r="H19" s="22" t="str">
        <f>LEFT(RIGHT('Код-Число'!$A$1,LEN('Код-Число'!$A$1)-D19))</f>
        <v>B</v>
      </c>
      <c r="I19" s="22" t="str">
        <f>LEFT(RIGHT('Код-Число'!$A$1,LEN('Код-Число'!$A$1)-E19))</f>
        <v>a</v>
      </c>
      <c r="J19" s="24" t="str">
        <f>LEFT(RIGHT('Код-Число'!$A$1,LEN('Код-Число'!$A$1)-F19))</f>
        <v>U</v>
      </c>
    </row>
    <row r="20">
      <c r="A20" s="19">
        <v>90.0</v>
      </c>
      <c r="B20" s="20">
        <f t="shared" si="1"/>
        <v>9000</v>
      </c>
      <c r="C20" s="21">
        <f t="shared" si="2"/>
        <v>0</v>
      </c>
      <c r="D20" s="22">
        <f t="shared" si="3"/>
        <v>1</v>
      </c>
      <c r="E20" s="22">
        <f t="shared" si="4"/>
        <v>32</v>
      </c>
      <c r="F20" s="23">
        <f t="shared" si="5"/>
        <v>40</v>
      </c>
      <c r="G20" s="21" t="str">
        <f>LEFT(RIGHT('Код-Число'!$A$1,LEN('Код-Число'!$A$1)-C20))</f>
        <v>A</v>
      </c>
      <c r="H20" s="22" t="str">
        <f>LEFT(RIGHT('Код-Число'!$A$1,LEN('Код-Число'!$A$1)-D20))</f>
        <v>B</v>
      </c>
      <c r="I20" s="22" t="str">
        <f>LEFT(RIGHT('Код-Число'!$A$1,LEN('Код-Число'!$A$1)-E20))</f>
        <v>g</v>
      </c>
      <c r="J20" s="24" t="str">
        <f>LEFT(RIGHT('Код-Число'!$A$1,LEN('Код-Число'!$A$1)-F20))</f>
        <v>o</v>
      </c>
    </row>
    <row r="21" ht="15.75" customHeight="1">
      <c r="A21" s="19">
        <v>95.0</v>
      </c>
      <c r="B21" s="20">
        <f t="shared" si="1"/>
        <v>9500</v>
      </c>
      <c r="C21" s="21">
        <f t="shared" si="2"/>
        <v>0</v>
      </c>
      <c r="D21" s="22">
        <f t="shared" si="3"/>
        <v>1</v>
      </c>
      <c r="E21" s="22">
        <f t="shared" si="4"/>
        <v>38</v>
      </c>
      <c r="F21" s="23">
        <f t="shared" si="5"/>
        <v>60</v>
      </c>
      <c r="G21" s="21" t="str">
        <f>LEFT(RIGHT('Код-Число'!$A$1,LEN('Код-Число'!$A$1)-C21))</f>
        <v>A</v>
      </c>
      <c r="H21" s="22" t="str">
        <f>LEFT(RIGHT('Код-Число'!$A$1,LEN('Код-Число'!$A$1)-D21))</f>
        <v>B</v>
      </c>
      <c r="I21" s="22" t="str">
        <f>LEFT(RIGHT('Код-Число'!$A$1,LEN('Код-Число'!$A$1)-E21))</f>
        <v>m</v>
      </c>
      <c r="J21" s="24" t="str">
        <f>LEFT(RIGHT('Код-Число'!$A$1,LEN('Код-Число'!$A$1)-F21))</f>
        <v>8</v>
      </c>
    </row>
    <row r="22" ht="15.75" customHeight="1">
      <c r="A22" s="19">
        <v>100.0</v>
      </c>
      <c r="B22" s="20">
        <f t="shared" si="1"/>
        <v>10000</v>
      </c>
      <c r="C22" s="21">
        <f t="shared" si="2"/>
        <v>0</v>
      </c>
      <c r="D22" s="22">
        <f t="shared" si="3"/>
        <v>1</v>
      </c>
      <c r="E22" s="22">
        <f t="shared" si="4"/>
        <v>45</v>
      </c>
      <c r="F22" s="23">
        <f t="shared" si="5"/>
        <v>0</v>
      </c>
      <c r="G22" s="21" t="str">
        <f>LEFT(RIGHT('Код-Число'!$A$1,LEN('Код-Число'!$A$1)-C22))</f>
        <v>A</v>
      </c>
      <c r="H22" s="22" t="str">
        <f>LEFT(RIGHT('Код-Число'!$A$1,LEN('Код-Число'!$A$1)-D22))</f>
        <v>B</v>
      </c>
      <c r="I22" s="22" t="str">
        <f>LEFT(RIGHT('Код-Число'!$A$1,LEN('Код-Число'!$A$1)-E22))</f>
        <v>t</v>
      </c>
      <c r="J22" s="24" t="str">
        <f>LEFT(RIGHT('Код-Число'!$A$1,LEN('Код-Число'!$A$1)-F22))</f>
        <v>A</v>
      </c>
    </row>
    <row r="23" ht="15.75" customHeight="1">
      <c r="A23" s="19">
        <v>105.0</v>
      </c>
      <c r="B23" s="20">
        <f t="shared" si="1"/>
        <v>10500</v>
      </c>
      <c r="C23" s="21">
        <f t="shared" si="2"/>
        <v>0</v>
      </c>
      <c r="D23" s="22">
        <f t="shared" si="3"/>
        <v>1</v>
      </c>
      <c r="E23" s="22">
        <f t="shared" si="4"/>
        <v>51</v>
      </c>
      <c r="F23" s="23">
        <f t="shared" si="5"/>
        <v>20</v>
      </c>
      <c r="G23" s="21" t="str">
        <f>LEFT(RIGHT('Код-Число'!$A$1,LEN('Код-Число'!$A$1)-C23))</f>
        <v>A</v>
      </c>
      <c r="H23" s="22" t="str">
        <f>LEFT(RIGHT('Код-Число'!$A$1,LEN('Код-Число'!$A$1)-D23))</f>
        <v>B</v>
      </c>
      <c r="I23" s="22" t="str">
        <f>LEFT(RIGHT('Код-Число'!$A$1,LEN('Код-Число'!$A$1)-E23))</f>
        <v>z</v>
      </c>
      <c r="J23" s="24" t="str">
        <f>LEFT(RIGHT('Код-Число'!$A$1,LEN('Код-Число'!$A$1)-F23))</f>
        <v>U</v>
      </c>
    </row>
    <row r="24" ht="15.75" customHeight="1">
      <c r="A24" s="19">
        <v>110.0</v>
      </c>
      <c r="B24" s="20">
        <f t="shared" si="1"/>
        <v>11000</v>
      </c>
      <c r="C24" s="21">
        <f t="shared" si="2"/>
        <v>0</v>
      </c>
      <c r="D24" s="22">
        <f t="shared" si="3"/>
        <v>1</v>
      </c>
      <c r="E24" s="22">
        <f t="shared" si="4"/>
        <v>57</v>
      </c>
      <c r="F24" s="23">
        <f t="shared" si="5"/>
        <v>40</v>
      </c>
      <c r="G24" s="21" t="str">
        <f>LEFT(RIGHT('Код-Число'!$A$1,LEN('Код-Число'!$A$1)-C24))</f>
        <v>A</v>
      </c>
      <c r="H24" s="22" t="str">
        <f>LEFT(RIGHT('Код-Число'!$A$1,LEN('Код-Число'!$A$1)-D24))</f>
        <v>B</v>
      </c>
      <c r="I24" s="22" t="str">
        <f>LEFT(RIGHT('Код-Число'!$A$1,LEN('Код-Число'!$A$1)-E24))</f>
        <v>5</v>
      </c>
      <c r="J24" s="24" t="str">
        <f>LEFT(RIGHT('Код-Число'!$A$1,LEN('Код-Число'!$A$1)-F24))</f>
        <v>o</v>
      </c>
    </row>
    <row r="25" ht="15.75" customHeight="1">
      <c r="A25" s="19">
        <v>115.0</v>
      </c>
      <c r="B25" s="20">
        <f t="shared" si="1"/>
        <v>11500</v>
      </c>
      <c r="C25" s="21">
        <f t="shared" si="2"/>
        <v>0</v>
      </c>
      <c r="D25" s="22">
        <f t="shared" si="3"/>
        <v>1</v>
      </c>
      <c r="E25" s="22">
        <f t="shared" si="4"/>
        <v>63</v>
      </c>
      <c r="F25" s="23">
        <f t="shared" si="5"/>
        <v>60</v>
      </c>
      <c r="G25" s="21" t="str">
        <f>LEFT(RIGHT('Код-Число'!$A$1,LEN('Код-Число'!$A$1)-C25))</f>
        <v>A</v>
      </c>
      <c r="H25" s="22" t="str">
        <f>LEFT(RIGHT('Код-Число'!$A$1,LEN('Код-Число'!$A$1)-D25))</f>
        <v>B</v>
      </c>
      <c r="I25" s="22" t="str">
        <f>LEFT(RIGHT('Код-Число'!$A$1,LEN('Код-Число'!$A$1)-E25))</f>
        <v>"</v>
      </c>
      <c r="J25" s="24" t="str">
        <f>LEFT(RIGHT('Код-Число'!$A$1,LEN('Код-Число'!$A$1)-F25))</f>
        <v>8</v>
      </c>
    </row>
    <row r="26" ht="15.75" customHeight="1">
      <c r="A26" s="19">
        <v>120.0</v>
      </c>
      <c r="B26" s="20">
        <f t="shared" si="1"/>
        <v>12000</v>
      </c>
      <c r="C26" s="21">
        <f t="shared" si="2"/>
        <v>0</v>
      </c>
      <c r="D26" s="22">
        <f t="shared" si="3"/>
        <v>1</v>
      </c>
      <c r="E26" s="22">
        <f t="shared" si="4"/>
        <v>70</v>
      </c>
      <c r="F26" s="23">
        <f t="shared" si="5"/>
        <v>0</v>
      </c>
      <c r="G26" s="21" t="str">
        <f>LEFT(RIGHT('Код-Число'!$A$1,LEN('Код-Число'!$A$1)-C26))</f>
        <v>A</v>
      </c>
      <c r="H26" s="22" t="str">
        <f>LEFT(RIGHT('Код-Число'!$A$1,LEN('Код-Число'!$A$1)-D26))</f>
        <v>B</v>
      </c>
      <c r="I26" s="22" t="str">
        <f>LEFT(RIGHT('Код-Число'!$A$1,LEN('Код-Число'!$A$1)-E26))</f>
        <v>.</v>
      </c>
      <c r="J26" s="24" t="str">
        <f>LEFT(RIGHT('Код-Число'!$A$1,LEN('Код-Число'!$A$1)-F26))</f>
        <v>A</v>
      </c>
    </row>
    <row r="27" ht="15.75" customHeight="1">
      <c r="A27" s="19">
        <v>125.0</v>
      </c>
      <c r="B27" s="20">
        <f t="shared" si="1"/>
        <v>12500</v>
      </c>
      <c r="C27" s="21">
        <f t="shared" si="2"/>
        <v>0</v>
      </c>
      <c r="D27" s="22">
        <f t="shared" si="3"/>
        <v>1</v>
      </c>
      <c r="E27" s="22">
        <f t="shared" si="4"/>
        <v>76</v>
      </c>
      <c r="F27" s="23">
        <f t="shared" si="5"/>
        <v>20</v>
      </c>
      <c r="G27" s="21" t="str">
        <f>LEFT(RIGHT('Код-Число'!$A$1,LEN('Код-Число'!$A$1)-C27))</f>
        <v>A</v>
      </c>
      <c r="H27" s="22" t="str">
        <f>LEFT(RIGHT('Код-Число'!$A$1,LEN('Код-Число'!$A$1)-D27))</f>
        <v>B</v>
      </c>
      <c r="I27" s="22" t="str">
        <f>LEFT(RIGHT('Код-Число'!$A$1,LEN('Код-Число'!$A$1)-E27))</f>
        <v>=</v>
      </c>
      <c r="J27" s="24" t="str">
        <f>LEFT(RIGHT('Код-Число'!$A$1,LEN('Код-Число'!$A$1)-F27))</f>
        <v>U</v>
      </c>
    </row>
    <row r="28" ht="15.75" customHeight="1">
      <c r="A28" s="19">
        <v>130.0</v>
      </c>
      <c r="B28" s="20">
        <f t="shared" si="1"/>
        <v>13000</v>
      </c>
      <c r="C28" s="21">
        <f t="shared" si="2"/>
        <v>0</v>
      </c>
      <c r="D28" s="22">
        <f t="shared" si="3"/>
        <v>2</v>
      </c>
      <c r="E28" s="22">
        <f t="shared" si="4"/>
        <v>2</v>
      </c>
      <c r="F28" s="23">
        <f t="shared" si="5"/>
        <v>40</v>
      </c>
      <c r="G28" s="21" t="str">
        <f>LEFT(RIGHT('Код-Число'!$A$1,LEN('Код-Число'!$A$1)-C28))</f>
        <v>A</v>
      </c>
      <c r="H28" s="22" t="str">
        <f>LEFT(RIGHT('Код-Число'!$A$1,LEN('Код-Число'!$A$1)-D28))</f>
        <v>C</v>
      </c>
      <c r="I28" s="22" t="str">
        <f>LEFT(RIGHT('Код-Число'!$A$1,LEN('Код-Число'!$A$1)-E28))</f>
        <v>C</v>
      </c>
      <c r="J28" s="24" t="str">
        <f>LEFT(RIGHT('Код-Число'!$A$1,LEN('Код-Число'!$A$1)-F28))</f>
        <v>o</v>
      </c>
    </row>
    <row r="29" ht="15.75" customHeight="1">
      <c r="A29" s="19">
        <v>135.0</v>
      </c>
      <c r="B29" s="20">
        <f t="shared" si="1"/>
        <v>13500</v>
      </c>
      <c r="C29" s="21">
        <f t="shared" si="2"/>
        <v>0</v>
      </c>
      <c r="D29" s="22">
        <f t="shared" si="3"/>
        <v>2</v>
      </c>
      <c r="E29" s="22">
        <f t="shared" si="4"/>
        <v>8</v>
      </c>
      <c r="F29" s="23">
        <f t="shared" si="5"/>
        <v>60</v>
      </c>
      <c r="G29" s="21" t="str">
        <f>LEFT(RIGHT('Код-Число'!$A$1,LEN('Код-Число'!$A$1)-C29))</f>
        <v>A</v>
      </c>
      <c r="H29" s="22" t="str">
        <f>LEFT(RIGHT('Код-Число'!$A$1,LEN('Код-Число'!$A$1)-D29))</f>
        <v>C</v>
      </c>
      <c r="I29" s="22" t="str">
        <f>LEFT(RIGHT('Код-Число'!$A$1,LEN('Код-Число'!$A$1)-E29))</f>
        <v>I</v>
      </c>
      <c r="J29" s="24" t="str">
        <f>LEFT(RIGHT('Код-Число'!$A$1,LEN('Код-Число'!$A$1)-F29))</f>
        <v>8</v>
      </c>
    </row>
    <row r="30" ht="15.75" customHeight="1">
      <c r="A30" s="19">
        <v>140.0</v>
      </c>
      <c r="B30" s="20">
        <f t="shared" si="1"/>
        <v>14000</v>
      </c>
      <c r="C30" s="21">
        <f t="shared" si="2"/>
        <v>0</v>
      </c>
      <c r="D30" s="22">
        <f t="shared" si="3"/>
        <v>2</v>
      </c>
      <c r="E30" s="22">
        <f t="shared" si="4"/>
        <v>15</v>
      </c>
      <c r="F30" s="23">
        <f t="shared" si="5"/>
        <v>0</v>
      </c>
      <c r="G30" s="21" t="str">
        <f>LEFT(RIGHT('Код-Число'!$A$1,LEN('Код-Число'!$A$1)-C30))</f>
        <v>A</v>
      </c>
      <c r="H30" s="22" t="str">
        <f>LEFT(RIGHT('Код-Число'!$A$1,LEN('Код-Число'!$A$1)-D30))</f>
        <v>C</v>
      </c>
      <c r="I30" s="22" t="str">
        <f>LEFT(RIGHT('Код-Число'!$A$1,LEN('Код-Число'!$A$1)-E30))</f>
        <v>P</v>
      </c>
      <c r="J30" s="24" t="str">
        <f>LEFT(RIGHT('Код-Число'!$A$1,LEN('Код-Число'!$A$1)-F30))</f>
        <v>A</v>
      </c>
    </row>
    <row r="31" ht="15.75" customHeight="1">
      <c r="A31" s="19">
        <v>145.0</v>
      </c>
      <c r="B31" s="20">
        <f t="shared" si="1"/>
        <v>14500</v>
      </c>
      <c r="C31" s="21">
        <f t="shared" si="2"/>
        <v>0</v>
      </c>
      <c r="D31" s="22">
        <f t="shared" si="3"/>
        <v>2</v>
      </c>
      <c r="E31" s="22">
        <f t="shared" si="4"/>
        <v>21</v>
      </c>
      <c r="F31" s="23">
        <f t="shared" si="5"/>
        <v>20</v>
      </c>
      <c r="G31" s="21" t="str">
        <f>LEFT(RIGHT('Код-Число'!$A$1,LEN('Код-Число'!$A$1)-C31))</f>
        <v>A</v>
      </c>
      <c r="H31" s="22" t="str">
        <f>LEFT(RIGHT('Код-Число'!$A$1,LEN('Код-Число'!$A$1)-D31))</f>
        <v>C</v>
      </c>
      <c r="I31" s="22" t="str">
        <f>LEFT(RIGHT('Код-Число'!$A$1,LEN('Код-Число'!$A$1)-E31))</f>
        <v>V</v>
      </c>
      <c r="J31" s="24" t="str">
        <f>LEFT(RIGHT('Код-Число'!$A$1,LEN('Код-Число'!$A$1)-F31))</f>
        <v>U</v>
      </c>
    </row>
    <row r="32" ht="15.75" customHeight="1">
      <c r="A32" s="19">
        <v>150.0</v>
      </c>
      <c r="B32" s="20">
        <f t="shared" si="1"/>
        <v>15000</v>
      </c>
      <c r="C32" s="21">
        <f t="shared" si="2"/>
        <v>0</v>
      </c>
      <c r="D32" s="22">
        <f t="shared" si="3"/>
        <v>2</v>
      </c>
      <c r="E32" s="22">
        <f t="shared" si="4"/>
        <v>27</v>
      </c>
      <c r="F32" s="23">
        <f t="shared" si="5"/>
        <v>40</v>
      </c>
      <c r="G32" s="21" t="str">
        <f>LEFT(RIGHT('Код-Число'!$A$1,LEN('Код-Число'!$A$1)-C32))</f>
        <v>A</v>
      </c>
      <c r="H32" s="22" t="str">
        <f>LEFT(RIGHT('Код-Число'!$A$1,LEN('Код-Число'!$A$1)-D32))</f>
        <v>C</v>
      </c>
      <c r="I32" s="22" t="str">
        <f>LEFT(RIGHT('Код-Число'!$A$1,LEN('Код-Число'!$A$1)-E32))</f>
        <v>b</v>
      </c>
      <c r="J32" s="24" t="str">
        <f>LEFT(RIGHT('Код-Число'!$A$1,LEN('Код-Число'!$A$1)-F32))</f>
        <v>o</v>
      </c>
    </row>
    <row r="33" ht="15.75" customHeight="1">
      <c r="A33" s="19">
        <v>155.0</v>
      </c>
      <c r="B33" s="20">
        <f t="shared" si="1"/>
        <v>15500</v>
      </c>
      <c r="C33" s="21">
        <f t="shared" si="2"/>
        <v>0</v>
      </c>
      <c r="D33" s="22">
        <f t="shared" si="3"/>
        <v>2</v>
      </c>
      <c r="E33" s="22">
        <f t="shared" si="4"/>
        <v>33</v>
      </c>
      <c r="F33" s="23">
        <f t="shared" si="5"/>
        <v>60</v>
      </c>
      <c r="G33" s="21" t="str">
        <f>LEFT(RIGHT('Код-Число'!$A$1,LEN('Код-Число'!$A$1)-C33))</f>
        <v>A</v>
      </c>
      <c r="H33" s="22" t="str">
        <f>LEFT(RIGHT('Код-Число'!$A$1,LEN('Код-Число'!$A$1)-D33))</f>
        <v>C</v>
      </c>
      <c r="I33" s="22" t="str">
        <f>LEFT(RIGHT('Код-Число'!$A$1,LEN('Код-Число'!$A$1)-E33))</f>
        <v>h</v>
      </c>
      <c r="J33" s="24" t="str">
        <f>LEFT(RIGHT('Код-Число'!$A$1,LEN('Код-Число'!$A$1)-F33))</f>
        <v>8</v>
      </c>
    </row>
    <row r="34" ht="15.75" customHeight="1">
      <c r="A34" s="19">
        <v>160.0</v>
      </c>
      <c r="B34" s="20">
        <f t="shared" si="1"/>
        <v>16000</v>
      </c>
      <c r="C34" s="21">
        <f t="shared" si="2"/>
        <v>0</v>
      </c>
      <c r="D34" s="22">
        <f t="shared" si="3"/>
        <v>2</v>
      </c>
      <c r="E34" s="22">
        <f t="shared" si="4"/>
        <v>40</v>
      </c>
      <c r="F34" s="23">
        <f t="shared" si="5"/>
        <v>0</v>
      </c>
      <c r="G34" s="21" t="str">
        <f>LEFT(RIGHT('Код-Число'!$A$1,LEN('Код-Число'!$A$1)-C34))</f>
        <v>A</v>
      </c>
      <c r="H34" s="22" t="str">
        <f>LEFT(RIGHT('Код-Число'!$A$1,LEN('Код-Число'!$A$1)-D34))</f>
        <v>C</v>
      </c>
      <c r="I34" s="22" t="str">
        <f>LEFT(RIGHT('Код-Число'!$A$1,LEN('Код-Число'!$A$1)-E34))</f>
        <v>o</v>
      </c>
      <c r="J34" s="24" t="str">
        <f>LEFT(RIGHT('Код-Число'!$A$1,LEN('Код-Число'!$A$1)-F34))</f>
        <v>A</v>
      </c>
    </row>
    <row r="35" ht="15.75" customHeight="1">
      <c r="A35" s="19">
        <v>165.0</v>
      </c>
      <c r="B35" s="20">
        <f t="shared" si="1"/>
        <v>16500</v>
      </c>
      <c r="C35" s="21">
        <f t="shared" si="2"/>
        <v>0</v>
      </c>
      <c r="D35" s="22">
        <f t="shared" si="3"/>
        <v>2</v>
      </c>
      <c r="E35" s="22">
        <f t="shared" si="4"/>
        <v>46</v>
      </c>
      <c r="F35" s="23">
        <f t="shared" si="5"/>
        <v>20</v>
      </c>
      <c r="G35" s="21" t="str">
        <f>LEFT(RIGHT('Код-Число'!$A$1,LEN('Код-Число'!$A$1)-C35))</f>
        <v>A</v>
      </c>
      <c r="H35" s="22" t="str">
        <f>LEFT(RIGHT('Код-Число'!$A$1,LEN('Код-Число'!$A$1)-D35))</f>
        <v>C</v>
      </c>
      <c r="I35" s="22" t="str">
        <f>LEFT(RIGHT('Код-Число'!$A$1,LEN('Код-Число'!$A$1)-E35))</f>
        <v>u</v>
      </c>
      <c r="J35" s="24" t="str">
        <f>LEFT(RIGHT('Код-Число'!$A$1,LEN('Код-Число'!$A$1)-F35))</f>
        <v>U</v>
      </c>
    </row>
    <row r="36" ht="15.75" customHeight="1">
      <c r="A36" s="19">
        <v>170.0</v>
      </c>
      <c r="B36" s="20">
        <f t="shared" si="1"/>
        <v>17000</v>
      </c>
      <c r="C36" s="21">
        <f t="shared" si="2"/>
        <v>0</v>
      </c>
      <c r="D36" s="22">
        <f t="shared" si="3"/>
        <v>2</v>
      </c>
      <c r="E36" s="22">
        <f t="shared" si="4"/>
        <v>52</v>
      </c>
      <c r="F36" s="23">
        <f t="shared" si="5"/>
        <v>40</v>
      </c>
      <c r="G36" s="21" t="str">
        <f>LEFT(RIGHT('Код-Число'!$A$1,LEN('Код-Число'!$A$1)-C36))</f>
        <v>A</v>
      </c>
      <c r="H36" s="22" t="str">
        <f>LEFT(RIGHT('Код-Число'!$A$1,LEN('Код-Число'!$A$1)-D36))</f>
        <v>C</v>
      </c>
      <c r="I36" s="22" t="str">
        <f>LEFT(RIGHT('Код-Число'!$A$1,LEN('Код-Число'!$A$1)-E36))</f>
        <v>0</v>
      </c>
      <c r="J36" s="24" t="str">
        <f>LEFT(RIGHT('Код-Число'!$A$1,LEN('Код-Число'!$A$1)-F36))</f>
        <v>o</v>
      </c>
    </row>
    <row r="37" ht="15.75" customHeight="1">
      <c r="A37" s="19">
        <v>175.0</v>
      </c>
      <c r="B37" s="20">
        <f t="shared" si="1"/>
        <v>17500</v>
      </c>
      <c r="C37" s="21">
        <f t="shared" si="2"/>
        <v>0</v>
      </c>
      <c r="D37" s="22">
        <f t="shared" si="3"/>
        <v>2</v>
      </c>
      <c r="E37" s="22">
        <f t="shared" si="4"/>
        <v>58</v>
      </c>
      <c r="F37" s="23">
        <f t="shared" si="5"/>
        <v>60</v>
      </c>
      <c r="G37" s="21" t="str">
        <f>LEFT(RIGHT('Код-Число'!$A$1,LEN('Код-Число'!$A$1)-C37))</f>
        <v>A</v>
      </c>
      <c r="H37" s="22" t="str">
        <f>LEFT(RIGHT('Код-Число'!$A$1,LEN('Код-Число'!$A$1)-D37))</f>
        <v>C</v>
      </c>
      <c r="I37" s="22" t="str">
        <f>LEFT(RIGHT('Код-Число'!$A$1,LEN('Код-Число'!$A$1)-E37))</f>
        <v>6</v>
      </c>
      <c r="J37" s="24" t="str">
        <f>LEFT(RIGHT('Код-Число'!$A$1,LEN('Код-Число'!$A$1)-F37))</f>
        <v>8</v>
      </c>
    </row>
    <row r="38" ht="15.75" customHeight="1">
      <c r="A38" s="19">
        <v>180.0</v>
      </c>
      <c r="B38" s="20">
        <f t="shared" si="1"/>
        <v>18000</v>
      </c>
      <c r="C38" s="21">
        <f t="shared" si="2"/>
        <v>0</v>
      </c>
      <c r="D38" s="22">
        <f t="shared" si="3"/>
        <v>2</v>
      </c>
      <c r="E38" s="22">
        <f t="shared" si="4"/>
        <v>65</v>
      </c>
      <c r="F38" s="23">
        <f t="shared" si="5"/>
        <v>0</v>
      </c>
      <c r="G38" s="21" t="str">
        <f>LEFT(RIGHT('Код-Число'!$A$1,LEN('Код-Число'!$A$1)-C38))</f>
        <v>A</v>
      </c>
      <c r="H38" s="22" t="str">
        <f>LEFT(RIGHT('Код-Число'!$A$1,LEN('Код-Число'!$A$1)-D38))</f>
        <v>C</v>
      </c>
      <c r="I38" s="22" t="str">
        <f>LEFT(RIGHT('Код-Число'!$A$1,LEN('Код-Число'!$A$1)-E38))</f>
        <v>&amp;</v>
      </c>
      <c r="J38" s="24" t="str">
        <f>LEFT(RIGHT('Код-Число'!$A$1,LEN('Код-Число'!$A$1)-F38))</f>
        <v>A</v>
      </c>
    </row>
    <row r="39" ht="15.75" customHeight="1">
      <c r="A39" s="19">
        <v>185.0</v>
      </c>
      <c r="B39" s="20">
        <f t="shared" si="1"/>
        <v>18500</v>
      </c>
      <c r="C39" s="21">
        <f t="shared" si="2"/>
        <v>0</v>
      </c>
      <c r="D39" s="22">
        <f t="shared" si="3"/>
        <v>2</v>
      </c>
      <c r="E39" s="22">
        <f t="shared" si="4"/>
        <v>71</v>
      </c>
      <c r="F39" s="23">
        <f t="shared" si="5"/>
        <v>20</v>
      </c>
      <c r="G39" s="21" t="str">
        <f>LEFT(RIGHT('Код-Число'!$A$1,LEN('Код-Число'!$A$1)-C39))</f>
        <v>A</v>
      </c>
      <c r="H39" s="22" t="str">
        <f>LEFT(RIGHT('Код-Число'!$A$1,LEN('Код-Число'!$A$1)-D39))</f>
        <v>C</v>
      </c>
      <c r="I39" s="22" t="str">
        <f>LEFT(RIGHT('Код-Число'!$A$1,LEN('Код-Число'!$A$1)-E39))</f>
        <v>/</v>
      </c>
      <c r="J39" s="24" t="str">
        <f>LEFT(RIGHT('Код-Число'!$A$1,LEN('Код-Число'!$A$1)-F39))</f>
        <v>U</v>
      </c>
    </row>
    <row r="40" ht="15.75" customHeight="1">
      <c r="A40" s="19">
        <v>190.0</v>
      </c>
      <c r="B40" s="20">
        <f t="shared" si="1"/>
        <v>19000</v>
      </c>
      <c r="C40" s="21">
        <f t="shared" si="2"/>
        <v>0</v>
      </c>
      <c r="D40" s="22">
        <f t="shared" si="3"/>
        <v>2</v>
      </c>
      <c r="E40" s="22">
        <f t="shared" si="4"/>
        <v>77</v>
      </c>
      <c r="F40" s="23">
        <f t="shared" si="5"/>
        <v>40</v>
      </c>
      <c r="G40" s="21" t="str">
        <f>LEFT(RIGHT('Код-Число'!$A$1,LEN('Код-Число'!$A$1)-C40))</f>
        <v>A</v>
      </c>
      <c r="H40" s="22" t="str">
        <f>LEFT(RIGHT('Код-Число'!$A$1,LEN('Код-Число'!$A$1)-D40))</f>
        <v>C</v>
      </c>
      <c r="I40" s="22" t="str">
        <f>LEFT(RIGHT('Код-Число'!$A$1,LEN('Код-Число'!$A$1)-E40))</f>
        <v>&lt;</v>
      </c>
      <c r="J40" s="24" t="str">
        <f>LEFT(RIGHT('Код-Число'!$A$1,LEN('Код-Число'!$A$1)-F40))</f>
        <v>o</v>
      </c>
    </row>
    <row r="41" ht="15.75" customHeight="1">
      <c r="A41" s="19">
        <v>195.0</v>
      </c>
      <c r="B41" s="20">
        <f t="shared" si="1"/>
        <v>19500</v>
      </c>
      <c r="C41" s="21">
        <f t="shared" si="2"/>
        <v>0</v>
      </c>
      <c r="D41" s="22">
        <f t="shared" si="3"/>
        <v>3</v>
      </c>
      <c r="E41" s="22">
        <f t="shared" si="4"/>
        <v>3</v>
      </c>
      <c r="F41" s="23">
        <f t="shared" si="5"/>
        <v>60</v>
      </c>
      <c r="G41" s="21" t="str">
        <f>LEFT(RIGHT('Код-Число'!$A$1,LEN('Код-Число'!$A$1)-C41))</f>
        <v>A</v>
      </c>
      <c r="H41" s="22" t="str">
        <f>LEFT(RIGHT('Код-Число'!$A$1,LEN('Код-Число'!$A$1)-D41))</f>
        <v>D</v>
      </c>
      <c r="I41" s="22" t="str">
        <f>LEFT(RIGHT('Код-Число'!$A$1,LEN('Код-Число'!$A$1)-E41))</f>
        <v>D</v>
      </c>
      <c r="J41" s="24" t="str">
        <f>LEFT(RIGHT('Код-Число'!$A$1,LEN('Код-Число'!$A$1)-F41))</f>
        <v>8</v>
      </c>
    </row>
    <row r="42" ht="15.75" customHeight="1">
      <c r="A42" s="19">
        <v>200.0</v>
      </c>
      <c r="B42" s="20">
        <f t="shared" si="1"/>
        <v>20000</v>
      </c>
      <c r="C42" s="21">
        <f t="shared" si="2"/>
        <v>0</v>
      </c>
      <c r="D42" s="22">
        <f t="shared" si="3"/>
        <v>3</v>
      </c>
      <c r="E42" s="22">
        <f t="shared" si="4"/>
        <v>10</v>
      </c>
      <c r="F42" s="23">
        <f t="shared" si="5"/>
        <v>0</v>
      </c>
      <c r="G42" s="21" t="str">
        <f>LEFT(RIGHT('Код-Число'!$A$1,LEN('Код-Число'!$A$1)-C42))</f>
        <v>A</v>
      </c>
      <c r="H42" s="22" t="str">
        <f>LEFT(RIGHT('Код-Число'!$A$1,LEN('Код-Число'!$A$1)-D42))</f>
        <v>D</v>
      </c>
      <c r="I42" s="22" t="str">
        <f>LEFT(RIGHT('Код-Число'!$A$1,LEN('Код-Число'!$A$1)-E42))</f>
        <v>K</v>
      </c>
      <c r="J42" s="24" t="str">
        <f>LEFT(RIGHT('Код-Число'!$A$1,LEN('Код-Число'!$A$1)-F42))</f>
        <v>A</v>
      </c>
    </row>
    <row r="43" ht="15.75" customHeight="1">
      <c r="A43" s="19">
        <v>205.0</v>
      </c>
      <c r="B43" s="20">
        <f t="shared" si="1"/>
        <v>20500</v>
      </c>
      <c r="C43" s="21">
        <f t="shared" si="2"/>
        <v>0</v>
      </c>
      <c r="D43" s="22">
        <f t="shared" si="3"/>
        <v>3</v>
      </c>
      <c r="E43" s="22">
        <f t="shared" si="4"/>
        <v>16</v>
      </c>
      <c r="F43" s="23">
        <f t="shared" si="5"/>
        <v>20</v>
      </c>
      <c r="G43" s="21" t="str">
        <f>LEFT(RIGHT('Код-Число'!$A$1,LEN('Код-Число'!$A$1)-C43))</f>
        <v>A</v>
      </c>
      <c r="H43" s="22" t="str">
        <f>LEFT(RIGHT('Код-Число'!$A$1,LEN('Код-Число'!$A$1)-D43))</f>
        <v>D</v>
      </c>
      <c r="I43" s="22" t="str">
        <f>LEFT(RIGHT('Код-Число'!$A$1,LEN('Код-Число'!$A$1)-E43))</f>
        <v>Q</v>
      </c>
      <c r="J43" s="24" t="str">
        <f>LEFT(RIGHT('Код-Число'!$A$1,LEN('Код-Число'!$A$1)-F43))</f>
        <v>U</v>
      </c>
    </row>
    <row r="44" ht="15.75" customHeight="1">
      <c r="A44" s="19">
        <v>210.0</v>
      </c>
      <c r="B44" s="20">
        <f t="shared" si="1"/>
        <v>21000</v>
      </c>
      <c r="C44" s="21">
        <f t="shared" si="2"/>
        <v>0</v>
      </c>
      <c r="D44" s="22">
        <f t="shared" si="3"/>
        <v>3</v>
      </c>
      <c r="E44" s="22">
        <f t="shared" si="4"/>
        <v>22</v>
      </c>
      <c r="F44" s="23">
        <f t="shared" si="5"/>
        <v>40</v>
      </c>
      <c r="G44" s="21" t="str">
        <f>LEFT(RIGHT('Код-Число'!$A$1,LEN('Код-Число'!$A$1)-C44))</f>
        <v>A</v>
      </c>
      <c r="H44" s="22" t="str">
        <f>LEFT(RIGHT('Код-Число'!$A$1,LEN('Код-Число'!$A$1)-D44))</f>
        <v>D</v>
      </c>
      <c r="I44" s="22" t="str">
        <f>LEFT(RIGHT('Код-Число'!$A$1,LEN('Код-Число'!$A$1)-E44))</f>
        <v>W</v>
      </c>
      <c r="J44" s="24" t="str">
        <f>LEFT(RIGHT('Код-Число'!$A$1,LEN('Код-Число'!$A$1)-F44))</f>
        <v>o</v>
      </c>
    </row>
    <row r="45" ht="15.75" customHeight="1">
      <c r="A45" s="19">
        <v>215.0</v>
      </c>
      <c r="B45" s="20">
        <f t="shared" si="1"/>
        <v>21500</v>
      </c>
      <c r="C45" s="21">
        <f t="shared" si="2"/>
        <v>0</v>
      </c>
      <c r="D45" s="22">
        <f t="shared" si="3"/>
        <v>3</v>
      </c>
      <c r="E45" s="22">
        <f t="shared" si="4"/>
        <v>28</v>
      </c>
      <c r="F45" s="23">
        <f t="shared" si="5"/>
        <v>60</v>
      </c>
      <c r="G45" s="21" t="str">
        <f>LEFT(RIGHT('Код-Число'!$A$1,LEN('Код-Число'!$A$1)-C45))</f>
        <v>A</v>
      </c>
      <c r="H45" s="22" t="str">
        <f>LEFT(RIGHT('Код-Число'!$A$1,LEN('Код-Число'!$A$1)-D45))</f>
        <v>D</v>
      </c>
      <c r="I45" s="22" t="str">
        <f>LEFT(RIGHT('Код-Число'!$A$1,LEN('Код-Число'!$A$1)-E45))</f>
        <v>c</v>
      </c>
      <c r="J45" s="24" t="str">
        <f>LEFT(RIGHT('Код-Число'!$A$1,LEN('Код-Число'!$A$1)-F45))</f>
        <v>8</v>
      </c>
    </row>
    <row r="46" ht="15.75" customHeight="1">
      <c r="A46" s="19">
        <v>220.0</v>
      </c>
      <c r="B46" s="20">
        <f t="shared" si="1"/>
        <v>22000</v>
      </c>
      <c r="C46" s="21">
        <f t="shared" si="2"/>
        <v>0</v>
      </c>
      <c r="D46" s="22">
        <f t="shared" si="3"/>
        <v>3</v>
      </c>
      <c r="E46" s="22">
        <f t="shared" si="4"/>
        <v>35</v>
      </c>
      <c r="F46" s="23">
        <f t="shared" si="5"/>
        <v>0</v>
      </c>
      <c r="G46" s="21" t="str">
        <f>LEFT(RIGHT('Код-Число'!$A$1,LEN('Код-Число'!$A$1)-C46))</f>
        <v>A</v>
      </c>
      <c r="H46" s="22" t="str">
        <f>LEFT(RIGHT('Код-Число'!$A$1,LEN('Код-Число'!$A$1)-D46))</f>
        <v>D</v>
      </c>
      <c r="I46" s="22" t="str">
        <f>LEFT(RIGHT('Код-Число'!$A$1,LEN('Код-Число'!$A$1)-E46))</f>
        <v>j</v>
      </c>
      <c r="J46" s="24" t="str">
        <f>LEFT(RIGHT('Код-Число'!$A$1,LEN('Код-Число'!$A$1)-F46))</f>
        <v>A</v>
      </c>
    </row>
    <row r="47" ht="15.75" customHeight="1">
      <c r="A47" s="19">
        <v>225.0</v>
      </c>
      <c r="B47" s="20">
        <f t="shared" si="1"/>
        <v>22500</v>
      </c>
      <c r="C47" s="21">
        <f t="shared" si="2"/>
        <v>0</v>
      </c>
      <c r="D47" s="22">
        <f t="shared" si="3"/>
        <v>3</v>
      </c>
      <c r="E47" s="22">
        <f t="shared" si="4"/>
        <v>41</v>
      </c>
      <c r="F47" s="23">
        <f t="shared" si="5"/>
        <v>20</v>
      </c>
      <c r="G47" s="21" t="str">
        <f>LEFT(RIGHT('Код-Число'!$A$1,LEN('Код-Число'!$A$1)-C47))</f>
        <v>A</v>
      </c>
      <c r="H47" s="22" t="str">
        <f>LEFT(RIGHT('Код-Число'!$A$1,LEN('Код-Число'!$A$1)-D47))</f>
        <v>D</v>
      </c>
      <c r="I47" s="22" t="str">
        <f>LEFT(RIGHT('Код-Число'!$A$1,LEN('Код-Число'!$A$1)-E47))</f>
        <v>p</v>
      </c>
      <c r="J47" s="24" t="str">
        <f>LEFT(RIGHT('Код-Число'!$A$1,LEN('Код-Число'!$A$1)-F47))</f>
        <v>U</v>
      </c>
    </row>
    <row r="48" ht="15.75" customHeight="1">
      <c r="A48" s="19">
        <v>230.0</v>
      </c>
      <c r="B48" s="20">
        <f t="shared" si="1"/>
        <v>23000</v>
      </c>
      <c r="C48" s="21">
        <f t="shared" si="2"/>
        <v>0</v>
      </c>
      <c r="D48" s="22">
        <f t="shared" si="3"/>
        <v>3</v>
      </c>
      <c r="E48" s="22">
        <f t="shared" si="4"/>
        <v>47</v>
      </c>
      <c r="F48" s="23">
        <f t="shared" si="5"/>
        <v>40</v>
      </c>
      <c r="G48" s="21" t="str">
        <f>LEFT(RIGHT('Код-Число'!$A$1,LEN('Код-Число'!$A$1)-C48))</f>
        <v>A</v>
      </c>
      <c r="H48" s="22" t="str">
        <f>LEFT(RIGHT('Код-Число'!$A$1,LEN('Код-Число'!$A$1)-D48))</f>
        <v>D</v>
      </c>
      <c r="I48" s="22" t="str">
        <f>LEFT(RIGHT('Код-Число'!$A$1,LEN('Код-Число'!$A$1)-E48))</f>
        <v>v</v>
      </c>
      <c r="J48" s="24" t="str">
        <f>LEFT(RIGHT('Код-Число'!$A$1,LEN('Код-Число'!$A$1)-F48))</f>
        <v>o</v>
      </c>
    </row>
    <row r="49" ht="15.75" customHeight="1">
      <c r="A49" s="19">
        <v>235.0</v>
      </c>
      <c r="B49" s="20">
        <f t="shared" si="1"/>
        <v>23500</v>
      </c>
      <c r="C49" s="21">
        <f t="shared" si="2"/>
        <v>0</v>
      </c>
      <c r="D49" s="22">
        <f t="shared" si="3"/>
        <v>3</v>
      </c>
      <c r="E49" s="22">
        <f t="shared" si="4"/>
        <v>53</v>
      </c>
      <c r="F49" s="23">
        <f t="shared" si="5"/>
        <v>60</v>
      </c>
      <c r="G49" s="21" t="str">
        <f>LEFT(RIGHT('Код-Число'!$A$1,LEN('Код-Число'!$A$1)-C49))</f>
        <v>A</v>
      </c>
      <c r="H49" s="22" t="str">
        <f>LEFT(RIGHT('Код-Число'!$A$1,LEN('Код-Число'!$A$1)-D49))</f>
        <v>D</v>
      </c>
      <c r="I49" s="22" t="str">
        <f>LEFT(RIGHT('Код-Число'!$A$1,LEN('Код-Число'!$A$1)-E49))</f>
        <v>1</v>
      </c>
      <c r="J49" s="24" t="str">
        <f>LEFT(RIGHT('Код-Число'!$A$1,LEN('Код-Число'!$A$1)-F49))</f>
        <v>8</v>
      </c>
    </row>
    <row r="50" ht="15.75" customHeight="1">
      <c r="A50" s="19">
        <v>240.0</v>
      </c>
      <c r="B50" s="20">
        <f t="shared" si="1"/>
        <v>24000</v>
      </c>
      <c r="C50" s="21">
        <f t="shared" si="2"/>
        <v>0</v>
      </c>
      <c r="D50" s="22">
        <f t="shared" si="3"/>
        <v>3</v>
      </c>
      <c r="E50" s="22">
        <f t="shared" si="4"/>
        <v>60</v>
      </c>
      <c r="F50" s="23">
        <f t="shared" si="5"/>
        <v>0</v>
      </c>
      <c r="G50" s="21" t="str">
        <f>LEFT(RIGHT('Код-Число'!$A$1,LEN('Код-Число'!$A$1)-C50))</f>
        <v>A</v>
      </c>
      <c r="H50" s="22" t="str">
        <f>LEFT(RIGHT('Код-Число'!$A$1,LEN('Код-Число'!$A$1)-D50))</f>
        <v>D</v>
      </c>
      <c r="I50" s="22" t="str">
        <f>LEFT(RIGHT('Код-Число'!$A$1,LEN('Код-Число'!$A$1)-E50))</f>
        <v>8</v>
      </c>
      <c r="J50" s="24" t="str">
        <f>LEFT(RIGHT('Код-Число'!$A$1,LEN('Код-Число'!$A$1)-F50))</f>
        <v>A</v>
      </c>
    </row>
    <row r="51" ht="15.75" customHeight="1">
      <c r="A51" s="19">
        <v>245.0</v>
      </c>
      <c r="B51" s="20">
        <f t="shared" si="1"/>
        <v>24500</v>
      </c>
      <c r="C51" s="21">
        <f t="shared" si="2"/>
        <v>0</v>
      </c>
      <c r="D51" s="22">
        <f t="shared" si="3"/>
        <v>3</v>
      </c>
      <c r="E51" s="22">
        <f t="shared" si="4"/>
        <v>66</v>
      </c>
      <c r="F51" s="23">
        <f t="shared" si="5"/>
        <v>20</v>
      </c>
      <c r="G51" s="21" t="str">
        <f>LEFT(RIGHT('Код-Число'!$A$1,LEN('Код-Число'!$A$1)-C51))</f>
        <v>A</v>
      </c>
      <c r="H51" s="22" t="str">
        <f>LEFT(RIGHT('Код-Число'!$A$1,LEN('Код-Число'!$A$1)-D51))</f>
        <v>D</v>
      </c>
      <c r="I51" s="22" t="str">
        <f>LEFT(RIGHT('Код-Число'!$A$1,LEN('Код-Число'!$A$1)-E51))</f>
        <v>'</v>
      </c>
      <c r="J51" s="24" t="str">
        <f>LEFT(RIGHT('Код-Число'!$A$1,LEN('Код-Число'!$A$1)-F51))</f>
        <v>U</v>
      </c>
    </row>
    <row r="52" ht="15.75" customHeight="1">
      <c r="A52" s="19">
        <v>250.0</v>
      </c>
      <c r="B52" s="20">
        <f t="shared" si="1"/>
        <v>25000</v>
      </c>
      <c r="C52" s="21">
        <f t="shared" si="2"/>
        <v>0</v>
      </c>
      <c r="D52" s="22">
        <f t="shared" si="3"/>
        <v>3</v>
      </c>
      <c r="E52" s="22">
        <f t="shared" si="4"/>
        <v>72</v>
      </c>
      <c r="F52" s="23">
        <f t="shared" si="5"/>
        <v>40</v>
      </c>
      <c r="G52" s="21" t="str">
        <f>LEFT(RIGHT('Код-Число'!$A$1,LEN('Код-Число'!$A$1)-C52))</f>
        <v>A</v>
      </c>
      <c r="H52" s="22" t="str">
        <f>LEFT(RIGHT('Код-Число'!$A$1,LEN('Код-Число'!$A$1)-D52))</f>
        <v>D</v>
      </c>
      <c r="I52" s="22" t="str">
        <f>LEFT(RIGHT('Код-Число'!$A$1,LEN('Код-Число'!$A$1)-E52))</f>
        <v>_</v>
      </c>
      <c r="J52" s="24" t="str">
        <f>LEFT(RIGHT('Код-Число'!$A$1,LEN('Код-Число'!$A$1)-F52))</f>
        <v>o</v>
      </c>
    </row>
    <row r="53" ht="15.75" customHeight="1">
      <c r="A53" s="19">
        <v>255.0</v>
      </c>
      <c r="B53" s="20">
        <f t="shared" si="1"/>
        <v>25500</v>
      </c>
      <c r="C53" s="21">
        <f t="shared" si="2"/>
        <v>0</v>
      </c>
      <c r="D53" s="22">
        <f t="shared" si="3"/>
        <v>3</v>
      </c>
      <c r="E53" s="22">
        <f t="shared" si="4"/>
        <v>78</v>
      </c>
      <c r="F53" s="23">
        <f t="shared" si="5"/>
        <v>60</v>
      </c>
      <c r="G53" s="21" t="str">
        <f>LEFT(RIGHT('Код-Число'!$A$1,LEN('Код-Число'!$A$1)-C53))</f>
        <v>A</v>
      </c>
      <c r="H53" s="22" t="str">
        <f>LEFT(RIGHT('Код-Число'!$A$1,LEN('Код-Число'!$A$1)-D53))</f>
        <v>D</v>
      </c>
      <c r="I53" s="22" t="str">
        <f>LEFT(RIGHT('Код-Число'!$A$1,LEN('Код-Число'!$A$1)-E53))</f>
        <v>&gt;</v>
      </c>
      <c r="J53" s="24" t="str">
        <f>LEFT(RIGHT('Код-Число'!$A$1,LEN('Код-Число'!$A$1)-F53))</f>
        <v>8</v>
      </c>
    </row>
    <row r="54" ht="15.75" customHeight="1">
      <c r="A54" s="19">
        <v>260.0</v>
      </c>
      <c r="B54" s="20">
        <f t="shared" si="1"/>
        <v>26000</v>
      </c>
      <c r="C54" s="21">
        <f t="shared" si="2"/>
        <v>0</v>
      </c>
      <c r="D54" s="22">
        <f t="shared" si="3"/>
        <v>4</v>
      </c>
      <c r="E54" s="22">
        <f t="shared" si="4"/>
        <v>5</v>
      </c>
      <c r="F54" s="23">
        <f t="shared" si="5"/>
        <v>0</v>
      </c>
      <c r="G54" s="21" t="str">
        <f>LEFT(RIGHT('Код-Число'!$A$1,LEN('Код-Число'!$A$1)-C54))</f>
        <v>A</v>
      </c>
      <c r="H54" s="22" t="str">
        <f>LEFT(RIGHT('Код-Число'!$A$1,LEN('Код-Число'!$A$1)-D54))</f>
        <v>E</v>
      </c>
      <c r="I54" s="22" t="str">
        <f>LEFT(RIGHT('Код-Число'!$A$1,LEN('Код-Число'!$A$1)-E54))</f>
        <v>F</v>
      </c>
      <c r="J54" s="24" t="str">
        <f>LEFT(RIGHT('Код-Число'!$A$1,LEN('Код-Число'!$A$1)-F54))</f>
        <v>A</v>
      </c>
    </row>
    <row r="55" ht="15.75" customHeight="1">
      <c r="A55" s="19">
        <v>265.0</v>
      </c>
      <c r="B55" s="20">
        <f t="shared" si="1"/>
        <v>26500</v>
      </c>
      <c r="C55" s="21">
        <f t="shared" si="2"/>
        <v>0</v>
      </c>
      <c r="D55" s="22">
        <f t="shared" si="3"/>
        <v>4</v>
      </c>
      <c r="E55" s="22">
        <f t="shared" si="4"/>
        <v>11</v>
      </c>
      <c r="F55" s="23">
        <f t="shared" si="5"/>
        <v>20</v>
      </c>
      <c r="G55" s="21" t="str">
        <f>LEFT(RIGHT('Код-Число'!$A$1,LEN('Код-Число'!$A$1)-C55))</f>
        <v>A</v>
      </c>
      <c r="H55" s="22" t="str">
        <f>LEFT(RIGHT('Код-Число'!$A$1,LEN('Код-Число'!$A$1)-D55))</f>
        <v>E</v>
      </c>
      <c r="I55" s="22" t="str">
        <f>LEFT(RIGHT('Код-Число'!$A$1,LEN('Код-Число'!$A$1)-E55))</f>
        <v>L</v>
      </c>
      <c r="J55" s="24" t="str">
        <f>LEFT(RIGHT('Код-Число'!$A$1,LEN('Код-Число'!$A$1)-F55))</f>
        <v>U</v>
      </c>
    </row>
    <row r="56" ht="15.75" customHeight="1">
      <c r="A56" s="19">
        <v>270.0</v>
      </c>
      <c r="B56" s="20">
        <f t="shared" si="1"/>
        <v>27000</v>
      </c>
      <c r="C56" s="21">
        <f t="shared" si="2"/>
        <v>0</v>
      </c>
      <c r="D56" s="22">
        <f t="shared" si="3"/>
        <v>4</v>
      </c>
      <c r="E56" s="22">
        <f t="shared" si="4"/>
        <v>17</v>
      </c>
      <c r="F56" s="23">
        <f t="shared" si="5"/>
        <v>40</v>
      </c>
      <c r="G56" s="21" t="str">
        <f>LEFT(RIGHT('Код-Число'!$A$1,LEN('Код-Число'!$A$1)-C56))</f>
        <v>A</v>
      </c>
      <c r="H56" s="22" t="str">
        <f>LEFT(RIGHT('Код-Число'!$A$1,LEN('Код-Число'!$A$1)-D56))</f>
        <v>E</v>
      </c>
      <c r="I56" s="22" t="str">
        <f>LEFT(RIGHT('Код-Число'!$A$1,LEN('Код-Число'!$A$1)-E56))</f>
        <v>R</v>
      </c>
      <c r="J56" s="24" t="str">
        <f>LEFT(RIGHT('Код-Число'!$A$1,LEN('Код-Число'!$A$1)-F56))</f>
        <v>o</v>
      </c>
    </row>
    <row r="57" ht="15.75" customHeight="1">
      <c r="A57" s="19">
        <v>275.0</v>
      </c>
      <c r="B57" s="20">
        <f t="shared" si="1"/>
        <v>27500</v>
      </c>
      <c r="C57" s="21">
        <f t="shared" si="2"/>
        <v>0</v>
      </c>
      <c r="D57" s="22">
        <f t="shared" si="3"/>
        <v>4</v>
      </c>
      <c r="E57" s="22">
        <f t="shared" si="4"/>
        <v>23</v>
      </c>
      <c r="F57" s="23">
        <f t="shared" si="5"/>
        <v>60</v>
      </c>
      <c r="G57" s="21" t="str">
        <f>LEFT(RIGHT('Код-Число'!$A$1,LEN('Код-Число'!$A$1)-C57))</f>
        <v>A</v>
      </c>
      <c r="H57" s="22" t="str">
        <f>LEFT(RIGHT('Код-Число'!$A$1,LEN('Код-Число'!$A$1)-D57))</f>
        <v>E</v>
      </c>
      <c r="I57" s="22" t="str">
        <f>LEFT(RIGHT('Код-Число'!$A$1,LEN('Код-Число'!$A$1)-E57))</f>
        <v>X</v>
      </c>
      <c r="J57" s="24" t="str">
        <f>LEFT(RIGHT('Код-Число'!$A$1,LEN('Код-Число'!$A$1)-F57))</f>
        <v>8</v>
      </c>
    </row>
    <row r="58" ht="15.75" customHeight="1">
      <c r="A58" s="19">
        <v>280.0</v>
      </c>
      <c r="B58" s="20">
        <f t="shared" si="1"/>
        <v>28000</v>
      </c>
      <c r="C58" s="21">
        <f t="shared" si="2"/>
        <v>0</v>
      </c>
      <c r="D58" s="22">
        <f t="shared" si="3"/>
        <v>4</v>
      </c>
      <c r="E58" s="22">
        <f t="shared" si="4"/>
        <v>30</v>
      </c>
      <c r="F58" s="23">
        <f t="shared" si="5"/>
        <v>0</v>
      </c>
      <c r="G58" s="21" t="str">
        <f>LEFT(RIGHT('Код-Число'!$A$1,LEN('Код-Число'!$A$1)-C58))</f>
        <v>A</v>
      </c>
      <c r="H58" s="22" t="str">
        <f>LEFT(RIGHT('Код-Число'!$A$1,LEN('Код-Число'!$A$1)-D58))</f>
        <v>E</v>
      </c>
      <c r="I58" s="22" t="str">
        <f>LEFT(RIGHT('Код-Число'!$A$1,LEN('Код-Число'!$A$1)-E58))</f>
        <v>e</v>
      </c>
      <c r="J58" s="24" t="str">
        <f>LEFT(RIGHT('Код-Число'!$A$1,LEN('Код-Число'!$A$1)-F58))</f>
        <v>A</v>
      </c>
    </row>
    <row r="59" ht="15.75" customHeight="1">
      <c r="A59" s="19">
        <v>285.0</v>
      </c>
      <c r="B59" s="20">
        <f t="shared" si="1"/>
        <v>28500</v>
      </c>
      <c r="C59" s="21">
        <f t="shared" si="2"/>
        <v>0</v>
      </c>
      <c r="D59" s="22">
        <f t="shared" si="3"/>
        <v>4</v>
      </c>
      <c r="E59" s="22">
        <f t="shared" si="4"/>
        <v>36</v>
      </c>
      <c r="F59" s="23">
        <f t="shared" si="5"/>
        <v>20</v>
      </c>
      <c r="G59" s="21" t="str">
        <f>LEFT(RIGHT('Код-Число'!$A$1,LEN('Код-Число'!$A$1)-C59))</f>
        <v>A</v>
      </c>
      <c r="H59" s="22" t="str">
        <f>LEFT(RIGHT('Код-Число'!$A$1,LEN('Код-Число'!$A$1)-D59))</f>
        <v>E</v>
      </c>
      <c r="I59" s="22" t="str">
        <f>LEFT(RIGHT('Код-Число'!$A$1,LEN('Код-Число'!$A$1)-E59))</f>
        <v>k</v>
      </c>
      <c r="J59" s="24" t="str">
        <f>LEFT(RIGHT('Код-Число'!$A$1,LEN('Код-Число'!$A$1)-F59))</f>
        <v>U</v>
      </c>
    </row>
    <row r="60" ht="15.75" customHeight="1">
      <c r="A60" s="19">
        <v>290.0</v>
      </c>
      <c r="B60" s="20">
        <f t="shared" si="1"/>
        <v>29000</v>
      </c>
      <c r="C60" s="21">
        <f t="shared" si="2"/>
        <v>0</v>
      </c>
      <c r="D60" s="22">
        <f t="shared" si="3"/>
        <v>4</v>
      </c>
      <c r="E60" s="22">
        <f t="shared" si="4"/>
        <v>42</v>
      </c>
      <c r="F60" s="23">
        <f t="shared" si="5"/>
        <v>40</v>
      </c>
      <c r="G60" s="21" t="str">
        <f>LEFT(RIGHT('Код-Число'!$A$1,LEN('Код-Число'!$A$1)-C60))</f>
        <v>A</v>
      </c>
      <c r="H60" s="22" t="str">
        <f>LEFT(RIGHT('Код-Число'!$A$1,LEN('Код-Число'!$A$1)-D60))</f>
        <v>E</v>
      </c>
      <c r="I60" s="22" t="str">
        <f>LEFT(RIGHT('Код-Число'!$A$1,LEN('Код-Число'!$A$1)-E60))</f>
        <v>q</v>
      </c>
      <c r="J60" s="24" t="str">
        <f>LEFT(RIGHT('Код-Число'!$A$1,LEN('Код-Число'!$A$1)-F60))</f>
        <v>o</v>
      </c>
    </row>
    <row r="61" ht="15.75" customHeight="1">
      <c r="A61" s="19">
        <v>295.0</v>
      </c>
      <c r="B61" s="20">
        <f t="shared" si="1"/>
        <v>29500</v>
      </c>
      <c r="C61" s="21">
        <f t="shared" si="2"/>
        <v>0</v>
      </c>
      <c r="D61" s="22">
        <f t="shared" si="3"/>
        <v>4</v>
      </c>
      <c r="E61" s="22">
        <f t="shared" si="4"/>
        <v>48</v>
      </c>
      <c r="F61" s="23">
        <f t="shared" si="5"/>
        <v>60</v>
      </c>
      <c r="G61" s="21" t="str">
        <f>LEFT(RIGHT('Код-Число'!$A$1,LEN('Код-Число'!$A$1)-C61))</f>
        <v>A</v>
      </c>
      <c r="H61" s="22" t="str">
        <f>LEFT(RIGHT('Код-Число'!$A$1,LEN('Код-Число'!$A$1)-D61))</f>
        <v>E</v>
      </c>
      <c r="I61" s="22" t="str">
        <f>LEFT(RIGHT('Код-Число'!$A$1,LEN('Код-Число'!$A$1)-E61))</f>
        <v>w</v>
      </c>
      <c r="J61" s="24" t="str">
        <f>LEFT(RIGHT('Код-Число'!$A$1,LEN('Код-Число'!$A$1)-F61))</f>
        <v>8</v>
      </c>
    </row>
    <row r="62" ht="15.75" customHeight="1">
      <c r="A62" s="25">
        <v>300.0</v>
      </c>
      <c r="B62" s="26">
        <f t="shared" si="1"/>
        <v>30000</v>
      </c>
      <c r="C62" s="27">
        <f t="shared" si="2"/>
        <v>0</v>
      </c>
      <c r="D62" s="28">
        <f t="shared" si="3"/>
        <v>4</v>
      </c>
      <c r="E62" s="28">
        <f t="shared" si="4"/>
        <v>55</v>
      </c>
      <c r="F62" s="29">
        <f t="shared" si="5"/>
        <v>0</v>
      </c>
      <c r="G62" s="27" t="str">
        <f>LEFT(RIGHT('Код-Число'!$A$1,LEN('Код-Число'!$A$1)-C62))</f>
        <v>A</v>
      </c>
      <c r="H62" s="28" t="str">
        <f>LEFT(RIGHT('Код-Число'!$A$1,LEN('Код-Число'!$A$1)-D62))</f>
        <v>E</v>
      </c>
      <c r="I62" s="28" t="str">
        <f>LEFT(RIGHT('Код-Число'!$A$1,LEN('Код-Число'!$A$1)-E62))</f>
        <v>3</v>
      </c>
      <c r="J62" s="30" t="str">
        <f>LEFT(RIGHT('Код-Число'!$A$1,LEN('Код-Число'!$A$1)-F62))</f>
        <v>A</v>
      </c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